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305" windowHeight="9375" activeTab="0"/>
  </bookViews>
  <sheets>
    <sheet name="記載例" sheetId="1" r:id="rId1"/>
    <sheet name="治験薬管理費ポイント表" sheetId="2" r:id="rId2"/>
  </sheets>
  <definedNames>
    <definedName name="_xlnm.Print_Area" localSheetId="0">'記載例'!$A$1:$R$35</definedName>
    <definedName name="_xlnm.Print_Area" localSheetId="1">'治験薬管理費ポイント表'!$A$1:$R$35</definedName>
  </definedNames>
  <calcPr fullCalcOnLoad="1"/>
</workbook>
</file>

<file path=xl/comments1.xml><?xml version="1.0" encoding="utf-8"?>
<comments xmlns="http://schemas.openxmlformats.org/spreadsheetml/2006/main">
  <authors>
    <author>konuma</author>
  </authors>
  <commentList>
    <comment ref="I23" authorId="0">
      <text>
        <r>
          <rPr>
            <b/>
            <sz val="9"/>
            <rFont val="MS P ゴシック"/>
            <family val="3"/>
          </rPr>
          <t>使用後のconfirmが必要な場合</t>
        </r>
        <r>
          <rPr>
            <sz val="9"/>
            <rFont val="MS P ゴシック"/>
            <family val="3"/>
          </rPr>
          <t>が該当します</t>
        </r>
      </text>
    </comment>
    <comment ref="K23" authorId="0">
      <text>
        <r>
          <rPr>
            <sz val="9"/>
            <rFont val="MS P ゴシック"/>
            <family val="3"/>
          </rPr>
          <t>治験薬を回収・返却する際に施設がIWRS等を操作する必要がある場合に該当します</t>
        </r>
      </text>
    </comment>
    <comment ref="B21" authorId="0">
      <text>
        <r>
          <rPr>
            <b/>
            <sz val="9"/>
            <rFont val="MS P ゴシック"/>
            <family val="3"/>
          </rPr>
          <t>内服は該当しません</t>
        </r>
        <r>
          <rPr>
            <sz val="9"/>
            <rFont val="MS P ゴシック"/>
            <family val="3"/>
          </rPr>
          <t>。注射のみを対象とします</t>
        </r>
      </text>
    </comment>
    <comment ref="K22" authorId="0">
      <text>
        <r>
          <rPr>
            <sz val="9"/>
            <rFont val="MS P ゴシック"/>
            <family val="3"/>
          </rPr>
          <t>メールではなく、施設が直接</t>
        </r>
        <r>
          <rPr>
            <b/>
            <sz val="9"/>
            <rFont val="MS P ゴシック"/>
            <family val="3"/>
          </rPr>
          <t>IWRS等にログインして、搬入依頼をする場合</t>
        </r>
        <r>
          <rPr>
            <sz val="9"/>
            <rFont val="MS P ゴシック"/>
            <family val="3"/>
          </rPr>
          <t>が該当します</t>
        </r>
      </text>
    </comment>
    <comment ref="M27" authorId="0">
      <text>
        <r>
          <rPr>
            <sz val="9"/>
            <rFont val="MS P ゴシック"/>
            <family val="3"/>
          </rPr>
          <t>対象薬剤：シクロフォスファミド注、イホマイド注、トレアキシン注、ゲムシタビン注、パクリタキセル注</t>
        </r>
      </text>
    </comment>
    <comment ref="B12" authorId="0">
      <text>
        <r>
          <rPr>
            <b/>
            <sz val="9"/>
            <rFont val="MS P ゴシック"/>
            <family val="3"/>
          </rPr>
          <t>提供されない薬剤について管理が必要な場合</t>
        </r>
        <r>
          <rPr>
            <sz val="9"/>
            <rFont val="MS P ゴシック"/>
            <family val="3"/>
          </rPr>
          <t>が該当します</t>
        </r>
      </text>
    </comment>
  </commentList>
</comments>
</file>

<file path=xl/sharedStrings.xml><?xml version="1.0" encoding="utf-8"?>
<sst xmlns="http://schemas.openxmlformats.org/spreadsheetml/2006/main" count="231" uniqueCount="111">
  <si>
    <t>部分に○印を入力していただくと、自動的に計算されます。</t>
  </si>
  <si>
    <t>ウエイト</t>
  </si>
  <si>
    <t>ポイント</t>
  </si>
  <si>
    <t>A</t>
  </si>
  <si>
    <t>B</t>
  </si>
  <si>
    <t>C</t>
  </si>
  <si>
    <t>D</t>
  </si>
  <si>
    <t>E</t>
  </si>
  <si>
    <t>F</t>
  </si>
  <si>
    <t>H</t>
  </si>
  <si>
    <t>デザイン</t>
  </si>
  <si>
    <t>要素</t>
  </si>
  <si>
    <t>オープン</t>
  </si>
  <si>
    <t>I
（ウエイト×1）</t>
  </si>
  <si>
    <t>単盲検</t>
  </si>
  <si>
    <t>I</t>
  </si>
  <si>
    <t>J</t>
  </si>
  <si>
    <t>K</t>
  </si>
  <si>
    <t>L</t>
  </si>
  <si>
    <t>M</t>
  </si>
  <si>
    <t>区分</t>
  </si>
  <si>
    <t>■医薬品　□医療機器</t>
  </si>
  <si>
    <t>□新規契約　　□変更契約</t>
  </si>
  <si>
    <t>整理番号</t>
  </si>
  <si>
    <t>合　　　計</t>
  </si>
  <si>
    <t>西暦　　　　年　　月　　日</t>
  </si>
  <si>
    <t>■治験　　 □製造販売後臨床試験</t>
  </si>
  <si>
    <t>治験実施診療科：</t>
  </si>
  <si>
    <t>治験課題名：</t>
  </si>
  <si>
    <t>治験薬管理費ポイント算出表－治験・医薬品－</t>
  </si>
  <si>
    <t>治験薬の剤形</t>
  </si>
  <si>
    <t>保存状況</t>
  </si>
  <si>
    <t>内服・外用剤</t>
  </si>
  <si>
    <t>注射剤</t>
  </si>
  <si>
    <t>Ⅱ
（ウエイト×2）</t>
  </si>
  <si>
    <t>Ⅲ
（ウエイト×3）</t>
  </si>
  <si>
    <t>Ⅳ
（ウエイト×5）</t>
  </si>
  <si>
    <t>備考</t>
  </si>
  <si>
    <t>一般</t>
  </si>
  <si>
    <t>毒・劇薬</t>
  </si>
  <si>
    <t>向精神薬</t>
  </si>
  <si>
    <t>麻薬・覚醒剤原料</t>
  </si>
  <si>
    <t>治験薬の種目</t>
  </si>
  <si>
    <t>室温</t>
  </si>
  <si>
    <t>冷所又は遮光</t>
  </si>
  <si>
    <t>冷所及び遮光</t>
  </si>
  <si>
    <t>冷凍、恒温器、麻薬金庫</t>
  </si>
  <si>
    <t>治験薬管理費A（契約単位）=（ポイント①）×1000円</t>
  </si>
  <si>
    <t>治験薬管理費B（症例単位）=（ポイント②）×1000円／症例毎</t>
  </si>
  <si>
    <t>治験薬の剤数、規格数</t>
  </si>
  <si>
    <t>投与期間</t>
  </si>
  <si>
    <t>調剤及び出庫回数</t>
  </si>
  <si>
    <t>納入方法</t>
  </si>
  <si>
    <t>１契約当たりのポイント（年度毎）　　合計（　①　）</t>
  </si>
  <si>
    <t>１症例当たりのポイント（症例毎）　　合計（　②　）</t>
  </si>
  <si>
    <t>単回</t>
  </si>
  <si>
    <t>二重盲検</t>
  </si>
  <si>
    <t>5～24週</t>
  </si>
  <si>
    <t>25～48週</t>
  </si>
  <si>
    <t>49週～</t>
  </si>
  <si>
    <t>2～6回</t>
  </si>
  <si>
    <t>7～12回</t>
  </si>
  <si>
    <t>13回以上</t>
  </si>
  <si>
    <t>必要</t>
  </si>
  <si>
    <t>分割</t>
  </si>
  <si>
    <t>必要あり</t>
  </si>
  <si>
    <t>あり</t>
  </si>
  <si>
    <t>1または2</t>
  </si>
  <si>
    <t>5以上</t>
  </si>
  <si>
    <t>G</t>
  </si>
  <si>
    <t>4週間以内</t>
  </si>
  <si>
    <t>○</t>
  </si>
  <si>
    <t>非盲検薬剤師の設定</t>
  </si>
  <si>
    <t>注射剤残薬回収業務</t>
  </si>
  <si>
    <t>計数調剤</t>
  </si>
  <si>
    <t>・秤量調剤
・クリーンベンチ</t>
  </si>
  <si>
    <t>IWRS,IVRS操作について</t>
  </si>
  <si>
    <t>回収時必要</t>
  </si>
  <si>
    <t>施設で用意する併用薬の管理状況について</t>
  </si>
  <si>
    <t>システムにて搬入依頼必要</t>
  </si>
  <si>
    <t>N</t>
  </si>
  <si>
    <t>O</t>
  </si>
  <si>
    <t>払い出し時
使用入力必要</t>
  </si>
  <si>
    <t>温度管理のみ</t>
  </si>
  <si>
    <t>温度、数量、
Lot管理</t>
  </si>
  <si>
    <t>抗がん剤       調製室使用</t>
  </si>
  <si>
    <t>*</t>
  </si>
  <si>
    <t>プロトコール上、平日営業時間帯以外に対応が必要な場合が該当</t>
  </si>
  <si>
    <t>**</t>
  </si>
  <si>
    <t>***</t>
  </si>
  <si>
    <t>具体的な調剤回数を入力してください。計数と秤量がある場合はそれぞれの回数を入力して下さい</t>
  </si>
  <si>
    <t>N</t>
  </si>
  <si>
    <t>O</t>
  </si>
  <si>
    <t>部分に回数を入力していただく、自動的に計算されます。</t>
  </si>
  <si>
    <r>
      <t>閉鎖式調製
器具使用</t>
    </r>
    <r>
      <rPr>
        <vertAlign val="superscript"/>
        <sz val="11"/>
        <rFont val="ＭＳ Ｐゴシック"/>
        <family val="3"/>
      </rPr>
      <t>***</t>
    </r>
  </si>
  <si>
    <r>
      <t>調剤条件・回数</t>
    </r>
    <r>
      <rPr>
        <vertAlign val="superscript"/>
        <sz val="11"/>
        <rFont val="ＭＳ Ｐゴシック"/>
        <family val="3"/>
      </rPr>
      <t>**</t>
    </r>
  </si>
  <si>
    <r>
      <t>土日祝日の調製</t>
    </r>
    <r>
      <rPr>
        <vertAlign val="superscript"/>
        <sz val="11"/>
        <rFont val="ＭＳ Ｐゴシック"/>
        <family val="3"/>
      </rPr>
      <t>*</t>
    </r>
  </si>
  <si>
    <t>特殊な管理について</t>
  </si>
  <si>
    <t>病棟での温度管理が必要</t>
  </si>
  <si>
    <t>P2レベルでの管理が必要</t>
  </si>
  <si>
    <t>対象薬剤は原則当院が調製時に閉鎖式調製器具を使用している薬剤とします。器具を提供する場合は該当しません</t>
  </si>
  <si>
    <t>○</t>
  </si>
  <si>
    <t>○</t>
  </si>
  <si>
    <t>Lot管理のみ</t>
  </si>
  <si>
    <t>Lot・数量管理</t>
  </si>
  <si>
    <t>Lot・数量管理</t>
  </si>
  <si>
    <t>○</t>
  </si>
  <si>
    <t>○</t>
  </si>
  <si>
    <t>○</t>
  </si>
  <si>
    <t>○</t>
  </si>
  <si>
    <t>岡山大学様式ポ－６号（2017年12月版）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</si>
</sst>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ポイント&quot;"/>
    <numFmt numFmtId="180" formatCode="###,###&quot;ポイント&quot;"/>
    <numFmt numFmtId="181" formatCode="###,###,###&quot;円&quot;"/>
  </numFmts>
  <fonts count="3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5"/>
      <name val="ＭＳ ゴシック"/>
      <family val="3"/>
    </font>
    <font>
      <b/>
      <sz val="11"/>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12"/>
      <name val="ＭＳ Ｐゴシック"/>
      <family val="3"/>
    </font>
    <font>
      <vertAlign val="superscript"/>
      <sz val="11"/>
      <name val="ＭＳ Ｐゴシック"/>
      <family val="3"/>
    </font>
    <font>
      <sz val="9"/>
      <name val="MS P ゴシック"/>
      <family val="3"/>
    </font>
    <font>
      <b/>
      <sz val="9"/>
      <name val="MS P ゴシック"/>
      <family val="3"/>
    </font>
    <font>
      <sz val="12"/>
      <color indexed="8"/>
      <name val="ＭＳ ゴシック"/>
      <family val="3"/>
    </font>
    <font>
      <sz val="11"/>
      <color theme="1"/>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
      <patternFill patternType="solid">
        <fgColor theme="9" tint="0.5999900102615356"/>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32"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7">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22" fillId="0" borderId="0" xfId="0" applyFont="1" applyAlignment="1">
      <alignment horizontal="left" vertical="center"/>
    </xf>
    <xf numFmtId="0" fontId="24" fillId="0" borderId="0" xfId="0" applyFont="1" applyAlignment="1">
      <alignment horizontal="right"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0" xfId="0" applyAlignment="1">
      <alignment horizontal="center"/>
    </xf>
    <xf numFmtId="0" fontId="0" fillId="0" borderId="10" xfId="0" applyBorder="1" applyAlignment="1">
      <alignment horizontal="center" vertical="center" wrapText="1"/>
    </xf>
    <xf numFmtId="0" fontId="23" fillId="0" borderId="0" xfId="0" applyFont="1" applyAlignment="1">
      <alignment horizontal="left" vertical="top"/>
    </xf>
    <xf numFmtId="0" fontId="21" fillId="0" borderId="10" xfId="0" applyFont="1" applyBorder="1" applyAlignment="1">
      <alignment horizontal="center" vertical="center" wrapText="1"/>
    </xf>
    <xf numFmtId="0" fontId="0" fillId="0" borderId="10" xfId="0" applyFont="1" applyBorder="1" applyAlignment="1">
      <alignment horizontal="center" vertical="center" textRotation="255"/>
    </xf>
    <xf numFmtId="0" fontId="24" fillId="0" borderId="0" xfId="0" applyFont="1" applyAlignment="1">
      <alignment horizontal="left" vertical="top"/>
    </xf>
    <xf numFmtId="0" fontId="0" fillId="0" borderId="11" xfId="0" applyBorder="1" applyAlignment="1">
      <alignment horizontal="center" vertical="center"/>
    </xf>
    <xf numFmtId="0" fontId="0" fillId="0" borderId="10" xfId="0" applyFont="1" applyBorder="1" applyAlignment="1">
      <alignment horizontal="center" vertical="center" wrapText="1"/>
    </xf>
    <xf numFmtId="0" fontId="0" fillId="24" borderId="10" xfId="0"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1" fillId="0" borderId="0" xfId="0" applyFont="1" applyBorder="1" applyAlignment="1">
      <alignment horizontal="center" vertical="center" wrapText="1"/>
    </xf>
    <xf numFmtId="0" fontId="0" fillId="24" borderId="12" xfId="0" applyFill="1" applyBorder="1" applyAlignment="1">
      <alignment horizontal="center" vertical="center"/>
    </xf>
    <xf numFmtId="0" fontId="27" fillId="0" borderId="0" xfId="0" applyFont="1" applyAlignment="1">
      <alignment horizontal="left"/>
    </xf>
    <xf numFmtId="0" fontId="0" fillId="0" borderId="12" xfId="0" applyBorder="1" applyAlignment="1">
      <alignment horizontal="center" vertical="center"/>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4"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25" borderId="10" xfId="0" applyFill="1" applyBorder="1" applyAlignment="1">
      <alignment horizontal="center" vertical="center"/>
    </xf>
    <xf numFmtId="0" fontId="0" fillId="0" borderId="10" xfId="0" applyBorder="1" applyAlignment="1">
      <alignment horizontal="left"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Fill="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2" fillId="0" borderId="11" xfId="0" applyFont="1" applyBorder="1" applyAlignment="1">
      <alignment horizontal="center" vertical="center"/>
    </xf>
    <xf numFmtId="0" fontId="22" fillId="0" borderId="14" xfId="0" applyFont="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22" fillId="0" borderId="13"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4" xfId="0" applyFont="1" applyFill="1" applyBorder="1" applyAlignment="1">
      <alignment horizontal="center" vertical="center"/>
    </xf>
    <xf numFmtId="0" fontId="27" fillId="0" borderId="18" xfId="0" applyFont="1" applyBorder="1" applyAlignment="1">
      <alignment horizontal="lef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left"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2" xfId="0" applyFill="1" applyBorder="1" applyAlignment="1">
      <alignment horizontal="center" vertical="center"/>
    </xf>
    <xf numFmtId="0" fontId="0" fillId="0" borderId="22" xfId="0" applyFill="1" applyBorder="1" applyAlignment="1">
      <alignment horizontal="center" vertical="center"/>
    </xf>
    <xf numFmtId="0" fontId="26" fillId="0" borderId="0" xfId="0" applyFont="1" applyAlignment="1">
      <alignment horizontal="center"/>
    </xf>
    <xf numFmtId="0" fontId="24" fillId="0" borderId="0" xfId="0" applyFont="1" applyAlignment="1">
      <alignment horizontal="right" vertical="center"/>
    </xf>
    <xf numFmtId="0" fontId="25" fillId="0" borderId="13" xfId="0" applyFont="1" applyBorder="1" applyAlignment="1">
      <alignment horizontal="center" vertical="center"/>
    </xf>
    <xf numFmtId="0" fontId="25" fillId="0" borderId="11" xfId="0" applyFont="1" applyBorder="1" applyAlignment="1">
      <alignment horizontal="center" vertical="center"/>
    </xf>
    <xf numFmtId="0" fontId="25" fillId="0" borderId="14" xfId="0" applyFont="1" applyBorder="1" applyAlignment="1">
      <alignment horizontal="center" vertical="center"/>
    </xf>
    <xf numFmtId="0" fontId="25" fillId="0" borderId="11" xfId="0" applyFont="1" applyFill="1" applyBorder="1" applyAlignment="1">
      <alignment horizontal="center" vertical="center"/>
    </xf>
    <xf numFmtId="0" fontId="25" fillId="0" borderId="14" xfId="0" applyFont="1" applyFill="1" applyBorder="1" applyAlignment="1">
      <alignment horizontal="center" vertical="center"/>
    </xf>
    <xf numFmtId="0" fontId="0" fillId="0" borderId="18" xfId="0" applyBorder="1" applyAlignment="1">
      <alignment horizontal="left" vertical="center"/>
    </xf>
    <xf numFmtId="0" fontId="25" fillId="0" borderId="13"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14" xfId="0" applyFont="1" applyFill="1" applyBorder="1" applyAlignment="1">
      <alignment horizontal="left" vertical="center"/>
    </xf>
    <xf numFmtId="0" fontId="0" fillId="0" borderId="11" xfId="0" applyBorder="1" applyAlignment="1">
      <alignment horizontal="left" vertical="center"/>
    </xf>
    <xf numFmtId="0" fontId="25" fillId="0" borderId="13" xfId="0" applyFont="1" applyBorder="1" applyAlignment="1">
      <alignment horizontal="left" vertical="center"/>
    </xf>
    <xf numFmtId="0" fontId="25" fillId="0" borderId="11" xfId="0" applyFont="1" applyBorder="1" applyAlignment="1">
      <alignment horizontal="left" vertical="center"/>
    </xf>
    <xf numFmtId="0" fontId="25" fillId="0" borderId="14"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714375</xdr:colOff>
      <xdr:row>3</xdr:row>
      <xdr:rowOff>114300</xdr:rowOff>
    </xdr:from>
    <xdr:to>
      <xdr:col>18</xdr:col>
      <xdr:colOff>152400</xdr:colOff>
      <xdr:row>8</xdr:row>
      <xdr:rowOff>9525</xdr:rowOff>
    </xdr:to>
    <xdr:sp>
      <xdr:nvSpPr>
        <xdr:cNvPr id="1" name="角丸四角形 1"/>
        <xdr:cNvSpPr>
          <a:spLocks/>
        </xdr:cNvSpPr>
      </xdr:nvSpPr>
      <xdr:spPr>
        <a:xfrm>
          <a:off x="4391025" y="685800"/>
          <a:ext cx="4524375" cy="1581150"/>
        </a:xfrm>
        <a:prstGeom prst="roundRect">
          <a:avLst/>
        </a:prstGeom>
        <a:solidFill>
          <a:srgbClr val="FDEADA"/>
        </a:solidFill>
        <a:ln w="25400" cmpd="sng">
          <a:solidFill>
            <a:srgbClr val="F79646"/>
          </a:solidFill>
          <a:headEnd type="none"/>
          <a:tailEnd type="none"/>
        </a:ln>
      </xdr:spPr>
      <xdr:txBody>
        <a:bodyPr vertOverflow="clip" wrap="square"/>
        <a:p>
          <a:pPr algn="l">
            <a:defRPr/>
          </a:pPr>
          <a:r>
            <a:rPr lang="en-US" cap="none" sz="1200" b="0" i="0" u="none" baseline="0">
              <a:solidFill>
                <a:srgbClr val="000000"/>
              </a:solidFill>
            </a:rPr>
            <a:t>本ポイント算出表（</a:t>
          </a:r>
          <a:r>
            <a:rPr lang="en-US" cap="none" sz="1200" b="0" i="0" u="none" baseline="0">
              <a:solidFill>
                <a:srgbClr val="000000"/>
              </a:solidFill>
            </a:rPr>
            <a:t>2017</a:t>
          </a:r>
          <a:r>
            <a:rPr lang="en-US" cap="none" sz="1200" b="0" i="0" u="none" baseline="0">
              <a:solidFill>
                <a:srgbClr val="000000"/>
              </a:solidFill>
            </a:rPr>
            <a:t>年</a:t>
          </a:r>
          <a:r>
            <a:rPr lang="en-US" cap="none" sz="1200" b="0" i="0" u="none" baseline="0">
              <a:solidFill>
                <a:srgbClr val="000000"/>
              </a:solidFill>
            </a:rPr>
            <a:t>12</a:t>
          </a:r>
          <a:r>
            <a:rPr lang="en-US" cap="none" sz="1200" b="0" i="0" u="none" baseline="0">
              <a:solidFill>
                <a:srgbClr val="000000"/>
              </a:solidFill>
            </a:rPr>
            <a:t>月版）は、</a:t>
          </a:r>
          <a:r>
            <a:rPr lang="en-US" cap="none" sz="1200" b="0" i="0" u="none" baseline="0">
              <a:solidFill>
                <a:srgbClr val="000000"/>
              </a:solidFill>
            </a:rPr>
            <a:t>2018</a:t>
          </a:r>
          <a:r>
            <a:rPr lang="en-US" cap="none" sz="1200" b="0" i="0" u="none" baseline="0">
              <a:solidFill>
                <a:srgbClr val="000000"/>
              </a:solidFill>
            </a:rPr>
            <a:t>年</a:t>
          </a:r>
          <a:r>
            <a:rPr lang="en-US" cap="none" sz="1200" b="0" i="0" u="none" baseline="0">
              <a:solidFill>
                <a:srgbClr val="000000"/>
              </a:solidFill>
            </a:rPr>
            <a:t>4</a:t>
          </a:r>
          <a:r>
            <a:rPr lang="en-US" cap="none" sz="1200" b="0" i="0" u="none" baseline="0">
              <a:solidFill>
                <a:srgbClr val="000000"/>
              </a:solidFill>
            </a:rPr>
            <a:t>月</a:t>
          </a:r>
          <a:r>
            <a:rPr lang="en-US" cap="none" sz="1200" b="0" i="0" u="none" baseline="0">
              <a:solidFill>
                <a:srgbClr val="000000"/>
              </a:solidFill>
            </a:rPr>
            <a:t>1</a:t>
          </a:r>
          <a:r>
            <a:rPr lang="en-US" cap="none" sz="1200" b="0" i="0" u="none" baseline="0">
              <a:solidFill>
                <a:srgbClr val="000000"/>
              </a:solidFill>
            </a:rPr>
            <a:t>日以降に契約締結する治験・製造販売後臨床試験に適用します。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2017</a:t>
          </a:r>
          <a:r>
            <a:rPr lang="en-US" cap="none" sz="1200" b="0" i="0" u="none" baseline="0">
              <a:solidFill>
                <a:srgbClr val="000000"/>
              </a:solidFill>
            </a:rPr>
            <a:t>年度中に契約予定の治験等においては、</a:t>
          </a:r>
          <a:r>
            <a:rPr lang="en-US" cap="none" sz="1200" b="0" i="0" u="none" baseline="0">
              <a:solidFill>
                <a:srgbClr val="000000"/>
              </a:solidFill>
            </a:rPr>
            <a:t>2016</a:t>
          </a:r>
          <a:r>
            <a:rPr lang="en-US" cap="none" sz="1200" b="0" i="0" u="none" baseline="0">
              <a:solidFill>
                <a:srgbClr val="000000"/>
              </a:solidFill>
            </a:rPr>
            <a:t>年</a:t>
          </a:r>
          <a:r>
            <a:rPr lang="en-US" cap="none" sz="1200" b="0" i="0" u="none" baseline="0">
              <a:solidFill>
                <a:srgbClr val="000000"/>
              </a:solidFill>
            </a:rPr>
            <a:t>8</a:t>
          </a:r>
          <a:r>
            <a:rPr lang="en-US" cap="none" sz="1200" b="0" i="0" u="none" baseline="0">
              <a:solidFill>
                <a:srgbClr val="000000"/>
              </a:solidFill>
            </a:rPr>
            <a:t>月版が適用となりますので、ホームページ上の「過去のファイル」をご確認下さい。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U34"/>
  <sheetViews>
    <sheetView tabSelected="1" zoomScale="85" zoomScaleNormal="85" workbookViewId="0" topLeftCell="A1">
      <selection activeCell="AI8" sqref="AI8"/>
    </sheetView>
  </sheetViews>
  <sheetFormatPr defaultColWidth="3.125" defaultRowHeight="13.5"/>
  <cols>
    <col min="1" max="1" width="3.625" style="1" customWidth="1"/>
    <col min="2" max="2" width="5.375" style="1" customWidth="1"/>
    <col min="3" max="3" width="7.125" style="1" customWidth="1"/>
    <col min="4" max="4" width="9.00390625" style="1" customWidth="1"/>
    <col min="5" max="5" width="4.00390625" style="1" customWidth="1"/>
    <col min="6" max="6" width="3.125" style="1" customWidth="1"/>
    <col min="7" max="7" width="12.875" style="1" customWidth="1"/>
    <col min="8" max="8" width="3.125" style="1" customWidth="1"/>
    <col min="9" max="9" width="12.875" style="1" customWidth="1"/>
    <col min="10" max="10" width="3.125" style="1" customWidth="1"/>
    <col min="11" max="11" width="12.875" style="1" customWidth="1"/>
    <col min="12" max="12" width="3.125" style="1" customWidth="1"/>
    <col min="13" max="13" width="3.875" style="1" customWidth="1"/>
    <col min="14" max="14" width="2.50390625" style="3" customWidth="1"/>
    <col min="15" max="15" width="5.75390625" style="1" customWidth="1"/>
    <col min="16" max="16" width="3.125" style="1" customWidth="1"/>
    <col min="17" max="17" width="12.625" style="3" customWidth="1"/>
    <col min="18" max="18" width="6.875" style="1" customWidth="1"/>
    <col min="19" max="16384" width="3.125" style="1" customWidth="1"/>
  </cols>
  <sheetData>
    <row r="1" spans="1:20" ht="18" customHeight="1">
      <c r="A1" s="13" t="s">
        <v>110</v>
      </c>
      <c r="B1" s="10"/>
      <c r="C1" s="10"/>
      <c r="D1"/>
      <c r="E1" s="8"/>
      <c r="F1"/>
      <c r="G1"/>
      <c r="H1"/>
      <c r="I1"/>
      <c r="J1"/>
      <c r="K1"/>
      <c r="L1"/>
      <c r="M1"/>
      <c r="N1"/>
      <c r="Q1" s="53" t="s">
        <v>25</v>
      </c>
      <c r="R1" s="53"/>
      <c r="S1"/>
      <c r="T1"/>
    </row>
    <row r="2" spans="7:18" ht="13.5" customHeight="1">
      <c r="G2" s="7"/>
      <c r="L2" s="54" t="s">
        <v>23</v>
      </c>
      <c r="M2" s="55"/>
      <c r="N2" s="56"/>
      <c r="O2" s="57"/>
      <c r="P2" s="57"/>
      <c r="Q2" s="57"/>
      <c r="R2" s="58"/>
    </row>
    <row r="3" spans="1:19" ht="13.5" customHeight="1">
      <c r="A3" s="2"/>
      <c r="B3" s="59" t="s">
        <v>27</v>
      </c>
      <c r="C3" s="59"/>
      <c r="D3" s="59"/>
      <c r="E3" s="59"/>
      <c r="F3" s="59"/>
      <c r="G3" s="59"/>
      <c r="L3" s="54" t="s">
        <v>20</v>
      </c>
      <c r="M3" s="55"/>
      <c r="N3" s="56"/>
      <c r="O3" s="60" t="s">
        <v>26</v>
      </c>
      <c r="P3" s="61"/>
      <c r="Q3" s="61"/>
      <c r="R3" s="62"/>
      <c r="S3" s="5"/>
    </row>
    <row r="4" spans="2:18" ht="13.5" customHeight="1">
      <c r="B4" s="63" t="s">
        <v>28</v>
      </c>
      <c r="C4" s="63"/>
      <c r="D4" s="63"/>
      <c r="E4" s="14"/>
      <c r="F4" s="14"/>
      <c r="G4" s="14"/>
      <c r="L4" s="54"/>
      <c r="M4" s="55"/>
      <c r="N4" s="56"/>
      <c r="O4" s="64" t="s">
        <v>21</v>
      </c>
      <c r="P4" s="65"/>
      <c r="Q4" s="65"/>
      <c r="R4" s="66"/>
    </row>
    <row r="5" spans="12:18" ht="13.5" customHeight="1">
      <c r="L5" s="54"/>
      <c r="M5" s="55"/>
      <c r="N5" s="56"/>
      <c r="O5" s="64" t="s">
        <v>22</v>
      </c>
      <c r="P5" s="65"/>
      <c r="Q5" s="65"/>
      <c r="R5" s="66"/>
    </row>
    <row r="6" spans="1:18" ht="24.75" customHeight="1">
      <c r="A6" s="52" t="s">
        <v>29</v>
      </c>
      <c r="B6" s="52"/>
      <c r="C6" s="52"/>
      <c r="D6" s="52"/>
      <c r="E6" s="52"/>
      <c r="F6" s="52"/>
      <c r="G6" s="52"/>
      <c r="H6" s="52"/>
      <c r="I6" s="52"/>
      <c r="J6" s="52"/>
      <c r="K6" s="52"/>
      <c r="L6" s="52"/>
      <c r="M6" s="52"/>
      <c r="N6" s="52"/>
      <c r="O6" s="52"/>
      <c r="P6" s="52"/>
      <c r="Q6" s="52"/>
      <c r="R6" s="52"/>
    </row>
    <row r="7" spans="1:3" ht="18.75" customHeight="1">
      <c r="A7" s="21" t="s">
        <v>47</v>
      </c>
      <c r="B7" s="4"/>
      <c r="C7" s="4"/>
    </row>
    <row r="8" spans="1:18" ht="62.25" customHeight="1">
      <c r="A8" s="6"/>
      <c r="B8" s="44" t="s">
        <v>11</v>
      </c>
      <c r="C8" s="44"/>
      <c r="D8" s="44"/>
      <c r="E8" s="12" t="s">
        <v>1</v>
      </c>
      <c r="F8" s="45" t="s">
        <v>13</v>
      </c>
      <c r="G8" s="45"/>
      <c r="H8" s="45" t="s">
        <v>34</v>
      </c>
      <c r="I8" s="45"/>
      <c r="J8" s="45" t="s">
        <v>35</v>
      </c>
      <c r="K8" s="45"/>
      <c r="L8" s="45" t="s">
        <v>36</v>
      </c>
      <c r="M8" s="45"/>
      <c r="N8" s="45"/>
      <c r="O8" s="45"/>
      <c r="P8" s="45" t="s">
        <v>37</v>
      </c>
      <c r="Q8" s="45"/>
      <c r="R8" s="12" t="s">
        <v>2</v>
      </c>
    </row>
    <row r="9" spans="1:18" ht="33" customHeight="1">
      <c r="A9" s="6" t="s">
        <v>3</v>
      </c>
      <c r="B9" s="46" t="s">
        <v>30</v>
      </c>
      <c r="C9" s="46"/>
      <c r="D9" s="46"/>
      <c r="E9" s="6">
        <v>2</v>
      </c>
      <c r="F9" s="37"/>
      <c r="G9" s="38"/>
      <c r="H9" s="16"/>
      <c r="I9" s="6" t="s">
        <v>32</v>
      </c>
      <c r="J9" s="16" t="s">
        <v>101</v>
      </c>
      <c r="K9" s="6" t="s">
        <v>33</v>
      </c>
      <c r="L9" s="51"/>
      <c r="M9" s="51"/>
      <c r="N9" s="51"/>
      <c r="O9" s="51"/>
      <c r="P9" s="32"/>
      <c r="Q9" s="32"/>
      <c r="R9" s="23">
        <f>IF(H9="○",4,IF(J9="○",6,""))</f>
        <v>6</v>
      </c>
    </row>
    <row r="10" spans="1:21" ht="35.25" customHeight="1">
      <c r="A10" s="6" t="s">
        <v>4</v>
      </c>
      <c r="B10" s="28" t="s">
        <v>42</v>
      </c>
      <c r="C10" s="28"/>
      <c r="D10" s="28"/>
      <c r="E10" s="6">
        <v>3</v>
      </c>
      <c r="F10" s="16"/>
      <c r="G10" s="9" t="s">
        <v>38</v>
      </c>
      <c r="H10" s="16" t="s">
        <v>102</v>
      </c>
      <c r="I10" s="15" t="s">
        <v>39</v>
      </c>
      <c r="J10" s="16"/>
      <c r="K10" s="9" t="s">
        <v>40</v>
      </c>
      <c r="L10" s="16"/>
      <c r="M10" s="29" t="s">
        <v>41</v>
      </c>
      <c r="N10" s="30"/>
      <c r="O10" s="31"/>
      <c r="P10" s="32"/>
      <c r="Q10" s="32"/>
      <c r="R10" s="23">
        <f>IF(F10="○",3,IF(H10="○",6,IF(J10="○",9,IF(L10="○",15,""))))</f>
        <v>6</v>
      </c>
      <c r="U10" s="2"/>
    </row>
    <row r="11" spans="1:21" ht="35.25" customHeight="1">
      <c r="A11" s="6" t="s">
        <v>5</v>
      </c>
      <c r="B11" s="46" t="s">
        <v>31</v>
      </c>
      <c r="C11" s="46"/>
      <c r="D11" s="46"/>
      <c r="E11" s="22">
        <v>3</v>
      </c>
      <c r="F11" s="20"/>
      <c r="G11" s="22" t="s">
        <v>43</v>
      </c>
      <c r="H11" s="20" t="s">
        <v>71</v>
      </c>
      <c r="I11" s="22" t="s">
        <v>44</v>
      </c>
      <c r="J11" s="20"/>
      <c r="K11" s="22" t="s">
        <v>45</v>
      </c>
      <c r="L11" s="20"/>
      <c r="M11" s="47" t="s">
        <v>46</v>
      </c>
      <c r="N11" s="48"/>
      <c r="O11" s="49"/>
      <c r="P11" s="50"/>
      <c r="Q11" s="50"/>
      <c r="R11" s="24">
        <f>IF(F11="○",3,IF(H11="○",6,IF(J11="○",9,IF(L11="○",15,""))))</f>
        <v>6</v>
      </c>
      <c r="U11" s="2"/>
    </row>
    <row r="12" spans="1:21" ht="35.25" customHeight="1">
      <c r="A12" s="6" t="s">
        <v>6</v>
      </c>
      <c r="B12" s="28" t="s">
        <v>78</v>
      </c>
      <c r="C12" s="28"/>
      <c r="D12" s="28"/>
      <c r="E12" s="6">
        <v>2</v>
      </c>
      <c r="F12" s="16"/>
      <c r="G12" s="9" t="s">
        <v>103</v>
      </c>
      <c r="H12" s="16"/>
      <c r="I12" s="9" t="s">
        <v>83</v>
      </c>
      <c r="J12" s="16"/>
      <c r="K12" s="15" t="s">
        <v>104</v>
      </c>
      <c r="L12" s="16"/>
      <c r="M12" s="29" t="s">
        <v>84</v>
      </c>
      <c r="N12" s="30"/>
      <c r="O12" s="31"/>
      <c r="P12" s="32"/>
      <c r="Q12" s="32"/>
      <c r="R12" s="23">
        <f>IF(F12="○",2,IF(H12="○",4,IF(J12="○",6,IF(L12="○",10,""))))</f>
      </c>
      <c r="U12" s="2"/>
    </row>
    <row r="13" spans="1:18" ht="27.75" customHeight="1">
      <c r="A13" s="33" t="s">
        <v>24</v>
      </c>
      <c r="B13" s="33"/>
      <c r="C13" s="33"/>
      <c r="D13" s="33"/>
      <c r="E13" s="40" t="s">
        <v>53</v>
      </c>
      <c r="F13" s="41"/>
      <c r="G13" s="41"/>
      <c r="H13" s="41"/>
      <c r="I13" s="41"/>
      <c r="J13" s="41"/>
      <c r="K13" s="41"/>
      <c r="L13" s="41"/>
      <c r="M13" s="41"/>
      <c r="N13" s="41"/>
      <c r="O13" s="41"/>
      <c r="P13" s="41"/>
      <c r="Q13" s="42"/>
      <c r="R13" s="11">
        <f>IF(SUM(R9:R12)=0,"",SUM(R9:R12))</f>
        <v>18</v>
      </c>
    </row>
    <row r="14" spans="1:18" ht="21" customHeight="1">
      <c r="A14" s="17"/>
      <c r="B14" s="17"/>
      <c r="C14" s="17"/>
      <c r="D14" s="17"/>
      <c r="E14" s="17"/>
      <c r="F14" s="17"/>
      <c r="G14" s="17"/>
      <c r="H14" s="17"/>
      <c r="I14" s="17"/>
      <c r="J14" s="17"/>
      <c r="K14" s="17"/>
      <c r="L14" s="18"/>
      <c r="M14" s="18"/>
      <c r="N14" s="18"/>
      <c r="O14" s="18"/>
      <c r="P14" s="18"/>
      <c r="Q14" s="18"/>
      <c r="R14" s="19"/>
    </row>
    <row r="15" spans="1:18" ht="22.5" customHeight="1">
      <c r="A15" s="43" t="s">
        <v>48</v>
      </c>
      <c r="B15" s="43"/>
      <c r="C15" s="43"/>
      <c r="D15" s="43"/>
      <c r="E15" s="43"/>
      <c r="F15" s="43"/>
      <c r="G15" s="43"/>
      <c r="H15" s="43"/>
      <c r="I15" s="43"/>
      <c r="J15" s="43"/>
      <c r="K15" s="43"/>
      <c r="L15" s="43"/>
      <c r="M15" s="43"/>
      <c r="N15" s="43"/>
      <c r="O15" s="43"/>
      <c r="P15" s="43"/>
      <c r="Q15" s="43"/>
      <c r="R15" s="43"/>
    </row>
    <row r="16" spans="1:18" ht="62.25" customHeight="1">
      <c r="A16" s="6"/>
      <c r="B16" s="44" t="s">
        <v>11</v>
      </c>
      <c r="C16" s="44"/>
      <c r="D16" s="44"/>
      <c r="E16" s="12" t="s">
        <v>1</v>
      </c>
      <c r="F16" s="45" t="s">
        <v>13</v>
      </c>
      <c r="G16" s="45"/>
      <c r="H16" s="45" t="s">
        <v>34</v>
      </c>
      <c r="I16" s="45"/>
      <c r="J16" s="45" t="s">
        <v>35</v>
      </c>
      <c r="K16" s="45"/>
      <c r="L16" s="45" t="s">
        <v>36</v>
      </c>
      <c r="M16" s="45"/>
      <c r="N16" s="45"/>
      <c r="O16" s="45"/>
      <c r="P16" s="45" t="s">
        <v>37</v>
      </c>
      <c r="Q16" s="45"/>
      <c r="R16" s="12" t="s">
        <v>2</v>
      </c>
    </row>
    <row r="17" spans="1:21" ht="27" customHeight="1">
      <c r="A17" s="6" t="s">
        <v>7</v>
      </c>
      <c r="B17" s="28" t="s">
        <v>49</v>
      </c>
      <c r="C17" s="28"/>
      <c r="D17" s="28"/>
      <c r="E17" s="6">
        <v>2</v>
      </c>
      <c r="F17" s="16"/>
      <c r="G17" s="9" t="s">
        <v>67</v>
      </c>
      <c r="H17" s="16" t="s">
        <v>106</v>
      </c>
      <c r="I17" s="15">
        <v>3</v>
      </c>
      <c r="J17" s="16"/>
      <c r="K17" s="9">
        <v>4</v>
      </c>
      <c r="L17" s="16"/>
      <c r="M17" s="29" t="s">
        <v>68</v>
      </c>
      <c r="N17" s="30"/>
      <c r="O17" s="31"/>
      <c r="P17" s="32"/>
      <c r="Q17" s="32"/>
      <c r="R17" s="23">
        <f>IF(F17="○",2,IF(H17="○",4,IF(J17="○",6,IF(L17="○",10,""))))</f>
        <v>4</v>
      </c>
      <c r="U17" s="2"/>
    </row>
    <row r="18" spans="1:21" ht="27" customHeight="1">
      <c r="A18" s="6" t="s">
        <v>8</v>
      </c>
      <c r="B18" s="28" t="s">
        <v>10</v>
      </c>
      <c r="C18" s="28"/>
      <c r="D18" s="28"/>
      <c r="E18" s="6">
        <v>2</v>
      </c>
      <c r="F18" s="16"/>
      <c r="G18" s="9" t="s">
        <v>12</v>
      </c>
      <c r="H18" s="16"/>
      <c r="I18" s="15" t="s">
        <v>14</v>
      </c>
      <c r="J18" s="16" t="s">
        <v>101</v>
      </c>
      <c r="K18" s="9" t="s">
        <v>56</v>
      </c>
      <c r="L18" s="37"/>
      <c r="M18" s="39"/>
      <c r="N18" s="39"/>
      <c r="O18" s="38"/>
      <c r="P18" s="32"/>
      <c r="Q18" s="32"/>
      <c r="R18" s="23">
        <f>IF(F18="○",2,IF(H18="○",4,IF(J18="○",6,"")))</f>
        <v>6</v>
      </c>
      <c r="U18" s="2"/>
    </row>
    <row r="19" spans="1:21" ht="27" customHeight="1">
      <c r="A19" s="6" t="s">
        <v>69</v>
      </c>
      <c r="B19" s="28" t="s">
        <v>50</v>
      </c>
      <c r="C19" s="28"/>
      <c r="D19" s="28"/>
      <c r="E19" s="6">
        <v>3</v>
      </c>
      <c r="F19" s="16"/>
      <c r="G19" s="9" t="s">
        <v>70</v>
      </c>
      <c r="H19" s="16" t="s">
        <v>107</v>
      </c>
      <c r="I19" s="15" t="s">
        <v>57</v>
      </c>
      <c r="J19" s="16"/>
      <c r="K19" s="9" t="s">
        <v>58</v>
      </c>
      <c r="L19" s="16"/>
      <c r="M19" s="29" t="s">
        <v>59</v>
      </c>
      <c r="N19" s="30"/>
      <c r="O19" s="31"/>
      <c r="P19" s="32"/>
      <c r="Q19" s="32"/>
      <c r="R19" s="23">
        <f>IF(F19="○",3,IF(H19="○",6,IF(J19="○",9,IF(L19="○",15,""))))</f>
        <v>6</v>
      </c>
      <c r="U19" s="2"/>
    </row>
    <row r="20" spans="1:21" ht="27" customHeight="1">
      <c r="A20" s="6" t="s">
        <v>9</v>
      </c>
      <c r="B20" s="28" t="s">
        <v>51</v>
      </c>
      <c r="C20" s="28"/>
      <c r="D20" s="28"/>
      <c r="E20" s="6">
        <v>3</v>
      </c>
      <c r="F20" s="16"/>
      <c r="G20" s="9" t="s">
        <v>55</v>
      </c>
      <c r="H20" s="16"/>
      <c r="I20" s="15" t="s">
        <v>60</v>
      </c>
      <c r="J20" s="16" t="s">
        <v>108</v>
      </c>
      <c r="K20" s="9" t="s">
        <v>61</v>
      </c>
      <c r="L20" s="16"/>
      <c r="M20" s="29" t="s">
        <v>62</v>
      </c>
      <c r="N20" s="30"/>
      <c r="O20" s="31"/>
      <c r="P20" s="32"/>
      <c r="Q20" s="32"/>
      <c r="R20" s="23">
        <f>IF(F20="○",3,IF(H20="○",6,IF(J20="○",9,IF(L20="○",15,""))))</f>
        <v>9</v>
      </c>
      <c r="U20" s="2"/>
    </row>
    <row r="21" spans="1:21" ht="27" customHeight="1">
      <c r="A21" s="6" t="s">
        <v>15</v>
      </c>
      <c r="B21" s="28" t="s">
        <v>73</v>
      </c>
      <c r="C21" s="28"/>
      <c r="D21" s="28"/>
      <c r="E21" s="6">
        <v>6</v>
      </c>
      <c r="F21" s="16"/>
      <c r="G21" s="9" t="s">
        <v>63</v>
      </c>
      <c r="H21" s="37"/>
      <c r="I21" s="38"/>
      <c r="J21" s="37"/>
      <c r="K21" s="38"/>
      <c r="L21" s="37"/>
      <c r="M21" s="39"/>
      <c r="N21" s="39"/>
      <c r="O21" s="38"/>
      <c r="P21" s="32"/>
      <c r="Q21" s="32"/>
      <c r="R21" s="11">
        <f>IF(F21="○",6,"")</f>
      </c>
      <c r="U21" s="2"/>
    </row>
    <row r="22" spans="1:21" ht="27" customHeight="1">
      <c r="A22" s="6" t="s">
        <v>16</v>
      </c>
      <c r="B22" s="28" t="s">
        <v>52</v>
      </c>
      <c r="C22" s="28"/>
      <c r="D22" s="28"/>
      <c r="E22" s="6">
        <v>2</v>
      </c>
      <c r="F22" s="16"/>
      <c r="G22" s="9" t="s">
        <v>55</v>
      </c>
      <c r="H22" s="16" t="s">
        <v>71</v>
      </c>
      <c r="I22" s="15" t="s">
        <v>64</v>
      </c>
      <c r="J22" s="16"/>
      <c r="K22" s="9" t="s">
        <v>79</v>
      </c>
      <c r="L22" s="37"/>
      <c r="M22" s="39"/>
      <c r="N22" s="39"/>
      <c r="O22" s="38"/>
      <c r="P22" s="32"/>
      <c r="Q22" s="32"/>
      <c r="R22" s="23">
        <f>IF(F22="○",2,IF(H22="○",4,IF(J22="○",6,"")))</f>
        <v>4</v>
      </c>
      <c r="U22" s="2"/>
    </row>
    <row r="23" spans="1:21" ht="27" customHeight="1">
      <c r="A23" s="6" t="s">
        <v>17</v>
      </c>
      <c r="B23" s="28" t="s">
        <v>76</v>
      </c>
      <c r="C23" s="28"/>
      <c r="D23" s="28"/>
      <c r="E23" s="6">
        <v>2</v>
      </c>
      <c r="F23" s="37"/>
      <c r="G23" s="38"/>
      <c r="H23" s="16"/>
      <c r="I23" s="15" t="s">
        <v>82</v>
      </c>
      <c r="J23" s="16" t="s">
        <v>109</v>
      </c>
      <c r="K23" s="9" t="s">
        <v>77</v>
      </c>
      <c r="L23" s="37"/>
      <c r="M23" s="39"/>
      <c r="N23" s="39"/>
      <c r="O23" s="38"/>
      <c r="P23" s="32"/>
      <c r="Q23" s="32"/>
      <c r="R23" s="23">
        <f>IF(H23="○",4,IF(J23="○",6,""))</f>
        <v>6</v>
      </c>
      <c r="U23" s="2"/>
    </row>
    <row r="24" spans="1:21" ht="27" customHeight="1">
      <c r="A24" s="6" t="s">
        <v>18</v>
      </c>
      <c r="B24" s="28" t="s">
        <v>72</v>
      </c>
      <c r="C24" s="28"/>
      <c r="D24" s="28"/>
      <c r="E24" s="6">
        <v>15</v>
      </c>
      <c r="F24" s="16"/>
      <c r="G24" s="9" t="s">
        <v>65</v>
      </c>
      <c r="H24" s="37"/>
      <c r="I24" s="38"/>
      <c r="J24" s="37"/>
      <c r="K24" s="38"/>
      <c r="L24" s="37"/>
      <c r="M24" s="39"/>
      <c r="N24" s="39"/>
      <c r="O24" s="38"/>
      <c r="P24" s="32"/>
      <c r="Q24" s="32"/>
      <c r="R24" s="11">
        <f>IF(F24="○",15,"")</f>
      </c>
      <c r="U24" s="2"/>
    </row>
    <row r="25" spans="1:21" ht="27" customHeight="1">
      <c r="A25" s="6" t="s">
        <v>19</v>
      </c>
      <c r="B25" s="28" t="s">
        <v>97</v>
      </c>
      <c r="C25" s="28"/>
      <c r="D25" s="28"/>
      <c r="E25" s="6">
        <v>4</v>
      </c>
      <c r="F25" s="37"/>
      <c r="G25" s="38"/>
      <c r="H25" s="37"/>
      <c r="I25" s="38"/>
      <c r="J25" s="16"/>
      <c r="K25" s="9" t="s">
        <v>98</v>
      </c>
      <c r="L25" s="16"/>
      <c r="M25" s="29" t="s">
        <v>99</v>
      </c>
      <c r="N25" s="30"/>
      <c r="O25" s="31"/>
      <c r="P25" s="32"/>
      <c r="Q25" s="32"/>
      <c r="R25" s="11">
        <f>IF(J25="○",12,IF(L25="○",20,""))</f>
      </c>
      <c r="U25" s="2"/>
    </row>
    <row r="26" spans="1:21" ht="27" customHeight="1">
      <c r="A26" s="6" t="s">
        <v>80</v>
      </c>
      <c r="B26" s="28" t="s">
        <v>96</v>
      </c>
      <c r="C26" s="28"/>
      <c r="D26" s="28"/>
      <c r="E26" s="6">
        <v>20</v>
      </c>
      <c r="F26" s="16"/>
      <c r="G26" s="9" t="s">
        <v>66</v>
      </c>
      <c r="H26" s="37"/>
      <c r="I26" s="38"/>
      <c r="J26" s="37"/>
      <c r="K26" s="38"/>
      <c r="L26" s="37"/>
      <c r="M26" s="39"/>
      <c r="N26" s="39"/>
      <c r="O26" s="38"/>
      <c r="P26" s="32"/>
      <c r="Q26" s="32"/>
      <c r="R26" s="23">
        <f>IF(F26="○",20,"")</f>
      </c>
      <c r="U26" s="2"/>
    </row>
    <row r="27" spans="1:18" ht="36" customHeight="1">
      <c r="A27" s="6" t="s">
        <v>81</v>
      </c>
      <c r="B27" s="28" t="s">
        <v>95</v>
      </c>
      <c r="C27" s="28"/>
      <c r="D27" s="28"/>
      <c r="E27" s="6">
        <v>1</v>
      </c>
      <c r="F27" s="27">
        <v>10</v>
      </c>
      <c r="G27" s="15" t="s">
        <v>74</v>
      </c>
      <c r="H27" s="27"/>
      <c r="I27" s="25" t="s">
        <v>75</v>
      </c>
      <c r="J27" s="27">
        <v>10</v>
      </c>
      <c r="K27" s="26" t="s">
        <v>85</v>
      </c>
      <c r="L27" s="27"/>
      <c r="M27" s="29" t="s">
        <v>94</v>
      </c>
      <c r="N27" s="30"/>
      <c r="O27" s="31"/>
      <c r="P27" s="32"/>
      <c r="Q27" s="32"/>
      <c r="R27" s="23">
        <f>(F27*1)+(H27*2)+(J27*3)+(L27*5)</f>
        <v>40</v>
      </c>
    </row>
    <row r="28" spans="1:18" ht="28.5" customHeight="1">
      <c r="A28" s="33" t="s">
        <v>24</v>
      </c>
      <c r="B28" s="33"/>
      <c r="C28" s="33"/>
      <c r="D28" s="33"/>
      <c r="E28" s="34" t="s">
        <v>54</v>
      </c>
      <c r="F28" s="35"/>
      <c r="G28" s="35"/>
      <c r="H28" s="35"/>
      <c r="I28" s="35"/>
      <c r="J28" s="35"/>
      <c r="K28" s="35"/>
      <c r="L28" s="35"/>
      <c r="M28" s="35"/>
      <c r="N28" s="35"/>
      <c r="O28" s="35"/>
      <c r="P28" s="35"/>
      <c r="Q28" s="36"/>
      <c r="R28" s="11">
        <f>IF(SUM(R17:R27)=0,"",SUM(R17:R27))</f>
        <v>75</v>
      </c>
    </row>
    <row r="29" ht="15" customHeight="1"/>
    <row r="30" spans="2:17" ht="13.5">
      <c r="B30" s="16"/>
      <c r="C30" s="2" t="s">
        <v>0</v>
      </c>
      <c r="L30" s="3"/>
      <c r="M30" s="3"/>
      <c r="N30" s="1"/>
      <c r="Q30" s="1"/>
    </row>
    <row r="31" spans="2:17" ht="13.5">
      <c r="B31" s="27"/>
      <c r="C31" s="2" t="s">
        <v>93</v>
      </c>
      <c r="L31" s="3"/>
      <c r="M31" s="3"/>
      <c r="N31" s="1"/>
      <c r="Q31" s="1"/>
    </row>
    <row r="32" spans="2:3" ht="13.5">
      <c r="B32" s="7" t="s">
        <v>86</v>
      </c>
      <c r="C32" s="2" t="s">
        <v>87</v>
      </c>
    </row>
    <row r="33" spans="2:3" ht="13.5">
      <c r="B33" s="7" t="s">
        <v>88</v>
      </c>
      <c r="C33" s="2" t="s">
        <v>90</v>
      </c>
    </row>
    <row r="34" spans="2:3" ht="13.5">
      <c r="B34" s="7" t="s">
        <v>89</v>
      </c>
      <c r="C34" s="2" t="s">
        <v>100</v>
      </c>
    </row>
  </sheetData>
  <sheetProtection/>
  <mergeCells count="82">
    <mergeCell ref="Q1:R1"/>
    <mergeCell ref="L2:N2"/>
    <mergeCell ref="O2:R2"/>
    <mergeCell ref="B3:G3"/>
    <mergeCell ref="L3:N5"/>
    <mergeCell ref="O3:R3"/>
    <mergeCell ref="B4:D4"/>
    <mergeCell ref="O4:R4"/>
    <mergeCell ref="O5:R5"/>
    <mergeCell ref="A6:R6"/>
    <mergeCell ref="B8:D8"/>
    <mergeCell ref="F8:G8"/>
    <mergeCell ref="H8:I8"/>
    <mergeCell ref="J8:K8"/>
    <mergeCell ref="L8:O8"/>
    <mergeCell ref="P8:Q8"/>
    <mergeCell ref="B9:D9"/>
    <mergeCell ref="F9:G9"/>
    <mergeCell ref="L9:O9"/>
    <mergeCell ref="P9:Q9"/>
    <mergeCell ref="B10:D10"/>
    <mergeCell ref="M10:O10"/>
    <mergeCell ref="P10:Q10"/>
    <mergeCell ref="B11:D11"/>
    <mergeCell ref="M11:O11"/>
    <mergeCell ref="P11:Q11"/>
    <mergeCell ref="B12:D12"/>
    <mergeCell ref="M12:O12"/>
    <mergeCell ref="P12:Q12"/>
    <mergeCell ref="A13:D13"/>
    <mergeCell ref="E13:Q13"/>
    <mergeCell ref="A15:R15"/>
    <mergeCell ref="B16:D16"/>
    <mergeCell ref="F16:G16"/>
    <mergeCell ref="H16:I16"/>
    <mergeCell ref="J16:K16"/>
    <mergeCell ref="L16:O16"/>
    <mergeCell ref="P16:Q16"/>
    <mergeCell ref="B17:D17"/>
    <mergeCell ref="M17:O17"/>
    <mergeCell ref="P17:Q17"/>
    <mergeCell ref="B18:D18"/>
    <mergeCell ref="L18:O18"/>
    <mergeCell ref="P18:Q18"/>
    <mergeCell ref="L22:O22"/>
    <mergeCell ref="P22:Q22"/>
    <mergeCell ref="B19:D19"/>
    <mergeCell ref="M19:O19"/>
    <mergeCell ref="P19:Q19"/>
    <mergeCell ref="B20:D20"/>
    <mergeCell ref="M20:O20"/>
    <mergeCell ref="P20:Q20"/>
    <mergeCell ref="H24:I24"/>
    <mergeCell ref="J24:K24"/>
    <mergeCell ref="L24:O24"/>
    <mergeCell ref="P24:Q24"/>
    <mergeCell ref="B21:D21"/>
    <mergeCell ref="H21:I21"/>
    <mergeCell ref="J21:K21"/>
    <mergeCell ref="L21:O21"/>
    <mergeCell ref="P21:Q21"/>
    <mergeCell ref="B22:D22"/>
    <mergeCell ref="B26:D26"/>
    <mergeCell ref="H26:I26"/>
    <mergeCell ref="J26:K26"/>
    <mergeCell ref="L26:O26"/>
    <mergeCell ref="P26:Q26"/>
    <mergeCell ref="B23:D23"/>
    <mergeCell ref="F23:G23"/>
    <mergeCell ref="L23:O23"/>
    <mergeCell ref="P23:Q23"/>
    <mergeCell ref="B24:D24"/>
    <mergeCell ref="B27:D27"/>
    <mergeCell ref="M27:O27"/>
    <mergeCell ref="P27:Q27"/>
    <mergeCell ref="A28:D28"/>
    <mergeCell ref="E28:Q28"/>
    <mergeCell ref="B25:D25"/>
    <mergeCell ref="F25:G25"/>
    <mergeCell ref="H25:I25"/>
    <mergeCell ref="M25:O25"/>
    <mergeCell ref="P25:Q25"/>
  </mergeCells>
  <printOptions/>
  <pageMargins left="0.31496062992125984" right="0.2755905511811024" top="0.35433070866141736" bottom="0.2362204724409449" header="0.2362204724409449"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U34"/>
  <sheetViews>
    <sheetView zoomScale="85" zoomScaleNormal="85" workbookViewId="0" topLeftCell="A1">
      <selection activeCell="AG13" sqref="AG13"/>
    </sheetView>
  </sheetViews>
  <sheetFormatPr defaultColWidth="3.125" defaultRowHeight="13.5"/>
  <cols>
    <col min="1" max="1" width="3.625" style="1" customWidth="1"/>
    <col min="2" max="2" width="5.375" style="1" customWidth="1"/>
    <col min="3" max="3" width="7.125" style="1" customWidth="1"/>
    <col min="4" max="4" width="9.00390625" style="1" customWidth="1"/>
    <col min="5" max="5" width="4.00390625" style="1" customWidth="1"/>
    <col min="6" max="6" width="3.125" style="1" customWidth="1"/>
    <col min="7" max="7" width="12.875" style="1" customWidth="1"/>
    <col min="8" max="8" width="3.125" style="1" customWidth="1"/>
    <col min="9" max="9" width="12.875" style="1" customWidth="1"/>
    <col min="10" max="10" width="3.125" style="1" customWidth="1"/>
    <col min="11" max="11" width="12.875" style="1" customWidth="1"/>
    <col min="12" max="12" width="3.125" style="1" customWidth="1"/>
    <col min="13" max="13" width="3.875" style="1" customWidth="1"/>
    <col min="14" max="14" width="2.50390625" style="3" customWidth="1"/>
    <col min="15" max="15" width="5.75390625" style="1" customWidth="1"/>
    <col min="16" max="16" width="3.125" style="1" customWidth="1"/>
    <col min="17" max="17" width="12.625" style="3" customWidth="1"/>
    <col min="18" max="18" width="6.875" style="1" customWidth="1"/>
    <col min="19" max="16384" width="3.125" style="1" customWidth="1"/>
  </cols>
  <sheetData>
    <row r="1" spans="1:20" ht="18" customHeight="1">
      <c r="A1" s="13" t="s">
        <v>110</v>
      </c>
      <c r="B1" s="10"/>
      <c r="C1" s="10"/>
      <c r="D1"/>
      <c r="E1" s="8"/>
      <c r="F1"/>
      <c r="G1"/>
      <c r="H1"/>
      <c r="I1"/>
      <c r="J1"/>
      <c r="K1"/>
      <c r="L1"/>
      <c r="M1"/>
      <c r="N1"/>
      <c r="Q1" s="53" t="s">
        <v>25</v>
      </c>
      <c r="R1" s="53"/>
      <c r="S1"/>
      <c r="T1"/>
    </row>
    <row r="2" spans="7:18" ht="13.5" customHeight="1">
      <c r="G2" s="7"/>
      <c r="L2" s="54" t="s">
        <v>23</v>
      </c>
      <c r="M2" s="55"/>
      <c r="N2" s="56"/>
      <c r="O2" s="57"/>
      <c r="P2" s="57"/>
      <c r="Q2" s="57"/>
      <c r="R2" s="58"/>
    </row>
    <row r="3" spans="1:19" ht="13.5" customHeight="1">
      <c r="A3" s="2"/>
      <c r="B3" s="59" t="s">
        <v>27</v>
      </c>
      <c r="C3" s="59"/>
      <c r="D3" s="59"/>
      <c r="E3" s="59"/>
      <c r="F3" s="59"/>
      <c r="G3" s="59"/>
      <c r="L3" s="54" t="s">
        <v>20</v>
      </c>
      <c r="M3" s="55"/>
      <c r="N3" s="56"/>
      <c r="O3" s="60" t="s">
        <v>26</v>
      </c>
      <c r="P3" s="61"/>
      <c r="Q3" s="61"/>
      <c r="R3" s="62"/>
      <c r="S3" s="5"/>
    </row>
    <row r="4" spans="2:18" ht="13.5" customHeight="1">
      <c r="B4" s="63" t="s">
        <v>28</v>
      </c>
      <c r="C4" s="63"/>
      <c r="D4" s="63"/>
      <c r="E4" s="14"/>
      <c r="F4" s="14"/>
      <c r="G4" s="14"/>
      <c r="L4" s="54"/>
      <c r="M4" s="55"/>
      <c r="N4" s="56"/>
      <c r="O4" s="64" t="s">
        <v>21</v>
      </c>
      <c r="P4" s="65"/>
      <c r="Q4" s="65"/>
      <c r="R4" s="66"/>
    </row>
    <row r="5" spans="12:18" ht="13.5" customHeight="1">
      <c r="L5" s="54"/>
      <c r="M5" s="55"/>
      <c r="N5" s="56"/>
      <c r="O5" s="64" t="s">
        <v>22</v>
      </c>
      <c r="P5" s="65"/>
      <c r="Q5" s="65"/>
      <c r="R5" s="66"/>
    </row>
    <row r="6" spans="1:18" ht="24.75" customHeight="1">
      <c r="A6" s="52" t="s">
        <v>29</v>
      </c>
      <c r="B6" s="52"/>
      <c r="C6" s="52"/>
      <c r="D6" s="52"/>
      <c r="E6" s="52"/>
      <c r="F6" s="52"/>
      <c r="G6" s="52"/>
      <c r="H6" s="52"/>
      <c r="I6" s="52"/>
      <c r="J6" s="52"/>
      <c r="K6" s="52"/>
      <c r="L6" s="52"/>
      <c r="M6" s="52"/>
      <c r="N6" s="52"/>
      <c r="O6" s="52"/>
      <c r="P6" s="52"/>
      <c r="Q6" s="52"/>
      <c r="R6" s="52"/>
    </row>
    <row r="7" spans="1:3" ht="18.75" customHeight="1">
      <c r="A7" s="21" t="s">
        <v>47</v>
      </c>
      <c r="B7" s="4"/>
      <c r="C7" s="4"/>
    </row>
    <row r="8" spans="1:18" ht="62.25" customHeight="1">
      <c r="A8" s="6"/>
      <c r="B8" s="44" t="s">
        <v>11</v>
      </c>
      <c r="C8" s="44"/>
      <c r="D8" s="44"/>
      <c r="E8" s="12" t="s">
        <v>1</v>
      </c>
      <c r="F8" s="45" t="s">
        <v>13</v>
      </c>
      <c r="G8" s="45"/>
      <c r="H8" s="45" t="s">
        <v>34</v>
      </c>
      <c r="I8" s="45"/>
      <c r="J8" s="45" t="s">
        <v>35</v>
      </c>
      <c r="K8" s="45"/>
      <c r="L8" s="45" t="s">
        <v>36</v>
      </c>
      <c r="M8" s="45"/>
      <c r="N8" s="45"/>
      <c r="O8" s="45"/>
      <c r="P8" s="45" t="s">
        <v>37</v>
      </c>
      <c r="Q8" s="45"/>
      <c r="R8" s="12" t="s">
        <v>2</v>
      </c>
    </row>
    <row r="9" spans="1:18" ht="33" customHeight="1">
      <c r="A9" s="6" t="s">
        <v>3</v>
      </c>
      <c r="B9" s="46" t="s">
        <v>30</v>
      </c>
      <c r="C9" s="46"/>
      <c r="D9" s="46"/>
      <c r="E9" s="6">
        <v>2</v>
      </c>
      <c r="F9" s="37"/>
      <c r="G9" s="38"/>
      <c r="H9" s="16"/>
      <c r="I9" s="6" t="s">
        <v>32</v>
      </c>
      <c r="J9" s="16"/>
      <c r="K9" s="6" t="s">
        <v>33</v>
      </c>
      <c r="L9" s="51"/>
      <c r="M9" s="51"/>
      <c r="N9" s="51"/>
      <c r="O9" s="51"/>
      <c r="P9" s="32"/>
      <c r="Q9" s="32"/>
      <c r="R9" s="23">
        <f>IF(H9="○",4,IF(J9="○",6,""))</f>
      </c>
    </row>
    <row r="10" spans="1:21" ht="35.25" customHeight="1">
      <c r="A10" s="6" t="s">
        <v>4</v>
      </c>
      <c r="B10" s="28" t="s">
        <v>42</v>
      </c>
      <c r="C10" s="28"/>
      <c r="D10" s="28"/>
      <c r="E10" s="6">
        <v>3</v>
      </c>
      <c r="F10" s="16"/>
      <c r="G10" s="9" t="s">
        <v>38</v>
      </c>
      <c r="H10" s="16"/>
      <c r="I10" s="15" t="s">
        <v>39</v>
      </c>
      <c r="J10" s="16"/>
      <c r="K10" s="9" t="s">
        <v>40</v>
      </c>
      <c r="L10" s="16"/>
      <c r="M10" s="29" t="s">
        <v>41</v>
      </c>
      <c r="N10" s="30"/>
      <c r="O10" s="31"/>
      <c r="P10" s="32"/>
      <c r="Q10" s="32"/>
      <c r="R10" s="23">
        <f>IF(F10="○",3,IF(H10="○",6,IF(J10="○",9,IF(L10="○",15,""))))</f>
      </c>
      <c r="U10" s="2"/>
    </row>
    <row r="11" spans="1:21" ht="35.25" customHeight="1">
      <c r="A11" s="6" t="s">
        <v>5</v>
      </c>
      <c r="B11" s="46" t="s">
        <v>31</v>
      </c>
      <c r="C11" s="46"/>
      <c r="D11" s="46"/>
      <c r="E11" s="22">
        <v>3</v>
      </c>
      <c r="F11" s="20"/>
      <c r="G11" s="22" t="s">
        <v>43</v>
      </c>
      <c r="H11" s="20"/>
      <c r="I11" s="22" t="s">
        <v>44</v>
      </c>
      <c r="J11" s="20"/>
      <c r="K11" s="22" t="s">
        <v>45</v>
      </c>
      <c r="L11" s="20"/>
      <c r="M11" s="47" t="s">
        <v>46</v>
      </c>
      <c r="N11" s="48"/>
      <c r="O11" s="49"/>
      <c r="P11" s="50"/>
      <c r="Q11" s="50"/>
      <c r="R11" s="24">
        <f>IF(F11="○",3,IF(H11="○",6,IF(J11="○",9,IF(L11="○",15,""))))</f>
      </c>
      <c r="U11" s="2"/>
    </row>
    <row r="12" spans="1:21" ht="35.25" customHeight="1">
      <c r="A12" s="6" t="s">
        <v>6</v>
      </c>
      <c r="B12" s="28" t="s">
        <v>78</v>
      </c>
      <c r="C12" s="28"/>
      <c r="D12" s="28"/>
      <c r="E12" s="6">
        <v>2</v>
      </c>
      <c r="F12" s="16"/>
      <c r="G12" s="9" t="s">
        <v>103</v>
      </c>
      <c r="H12" s="16"/>
      <c r="I12" s="9" t="s">
        <v>83</v>
      </c>
      <c r="J12" s="16"/>
      <c r="K12" s="15" t="s">
        <v>105</v>
      </c>
      <c r="L12" s="16"/>
      <c r="M12" s="29" t="s">
        <v>84</v>
      </c>
      <c r="N12" s="30"/>
      <c r="O12" s="31"/>
      <c r="P12" s="32"/>
      <c r="Q12" s="32"/>
      <c r="R12" s="23">
        <f>IF(F12="○",2,IF(H12="○",4,IF(J12="○",6,IF(L12="○",10,""))))</f>
      </c>
      <c r="U12" s="2"/>
    </row>
    <row r="13" spans="1:18" ht="27.75" customHeight="1">
      <c r="A13" s="33" t="s">
        <v>24</v>
      </c>
      <c r="B13" s="33"/>
      <c r="C13" s="33"/>
      <c r="D13" s="33"/>
      <c r="E13" s="40" t="s">
        <v>53</v>
      </c>
      <c r="F13" s="41"/>
      <c r="G13" s="41"/>
      <c r="H13" s="41"/>
      <c r="I13" s="41"/>
      <c r="J13" s="41"/>
      <c r="K13" s="41"/>
      <c r="L13" s="41"/>
      <c r="M13" s="41"/>
      <c r="N13" s="41"/>
      <c r="O13" s="41"/>
      <c r="P13" s="41"/>
      <c r="Q13" s="42"/>
      <c r="R13" s="11">
        <f>IF(SUM(R9:R12)=0,"",SUM(R9:R12))</f>
      </c>
    </row>
    <row r="14" spans="1:18" ht="21" customHeight="1">
      <c r="A14" s="17"/>
      <c r="B14" s="17"/>
      <c r="C14" s="17"/>
      <c r="D14" s="17"/>
      <c r="E14" s="17"/>
      <c r="F14" s="17"/>
      <c r="G14" s="17"/>
      <c r="H14" s="17"/>
      <c r="I14" s="17"/>
      <c r="J14" s="17"/>
      <c r="K14" s="17"/>
      <c r="L14" s="18"/>
      <c r="M14" s="18"/>
      <c r="N14" s="18"/>
      <c r="O14" s="18"/>
      <c r="P14" s="18"/>
      <c r="Q14" s="18"/>
      <c r="R14" s="19"/>
    </row>
    <row r="15" spans="1:18" ht="22.5" customHeight="1">
      <c r="A15" s="43" t="s">
        <v>48</v>
      </c>
      <c r="B15" s="43"/>
      <c r="C15" s="43"/>
      <c r="D15" s="43"/>
      <c r="E15" s="43"/>
      <c r="F15" s="43"/>
      <c r="G15" s="43"/>
      <c r="H15" s="43"/>
      <c r="I15" s="43"/>
      <c r="J15" s="43"/>
      <c r="K15" s="43"/>
      <c r="L15" s="43"/>
      <c r="M15" s="43"/>
      <c r="N15" s="43"/>
      <c r="O15" s="43"/>
      <c r="P15" s="43"/>
      <c r="Q15" s="43"/>
      <c r="R15" s="43"/>
    </row>
    <row r="16" spans="1:18" ht="62.25" customHeight="1">
      <c r="A16" s="6"/>
      <c r="B16" s="44" t="s">
        <v>11</v>
      </c>
      <c r="C16" s="44"/>
      <c r="D16" s="44"/>
      <c r="E16" s="12" t="s">
        <v>1</v>
      </c>
      <c r="F16" s="45" t="s">
        <v>13</v>
      </c>
      <c r="G16" s="45"/>
      <c r="H16" s="45" t="s">
        <v>34</v>
      </c>
      <c r="I16" s="45"/>
      <c r="J16" s="45" t="s">
        <v>35</v>
      </c>
      <c r="K16" s="45"/>
      <c r="L16" s="45" t="s">
        <v>36</v>
      </c>
      <c r="M16" s="45"/>
      <c r="N16" s="45"/>
      <c r="O16" s="45"/>
      <c r="P16" s="45" t="s">
        <v>37</v>
      </c>
      <c r="Q16" s="45"/>
      <c r="R16" s="12" t="s">
        <v>2</v>
      </c>
    </row>
    <row r="17" spans="1:21" ht="27" customHeight="1">
      <c r="A17" s="6" t="s">
        <v>7</v>
      </c>
      <c r="B17" s="28" t="s">
        <v>49</v>
      </c>
      <c r="C17" s="28"/>
      <c r="D17" s="28"/>
      <c r="E17" s="6">
        <v>2</v>
      </c>
      <c r="F17" s="16"/>
      <c r="G17" s="9" t="s">
        <v>67</v>
      </c>
      <c r="H17" s="16"/>
      <c r="I17" s="15">
        <v>3</v>
      </c>
      <c r="J17" s="16"/>
      <c r="K17" s="9">
        <v>4</v>
      </c>
      <c r="L17" s="16"/>
      <c r="M17" s="29" t="s">
        <v>68</v>
      </c>
      <c r="N17" s="30"/>
      <c r="O17" s="31"/>
      <c r="P17" s="32"/>
      <c r="Q17" s="32"/>
      <c r="R17" s="23">
        <f>IF(F17="○",2,IF(H17="○",4,IF(J17="○",6,IF(L17="○",10,""))))</f>
      </c>
      <c r="U17" s="2"/>
    </row>
    <row r="18" spans="1:21" ht="27" customHeight="1">
      <c r="A18" s="6" t="s">
        <v>8</v>
      </c>
      <c r="B18" s="28" t="s">
        <v>10</v>
      </c>
      <c r="C18" s="28"/>
      <c r="D18" s="28"/>
      <c r="E18" s="6">
        <v>2</v>
      </c>
      <c r="F18" s="16"/>
      <c r="G18" s="9" t="s">
        <v>12</v>
      </c>
      <c r="H18" s="16"/>
      <c r="I18" s="15" t="s">
        <v>14</v>
      </c>
      <c r="J18" s="16"/>
      <c r="K18" s="9" t="s">
        <v>56</v>
      </c>
      <c r="L18" s="37"/>
      <c r="M18" s="39"/>
      <c r="N18" s="39"/>
      <c r="O18" s="38"/>
      <c r="P18" s="32"/>
      <c r="Q18" s="32"/>
      <c r="R18" s="23">
        <f>IF(F18="○",2,IF(H18="○",4,IF(J18="○",6,"")))</f>
      </c>
      <c r="U18" s="2"/>
    </row>
    <row r="19" spans="1:21" ht="27" customHeight="1">
      <c r="A19" s="6" t="s">
        <v>69</v>
      </c>
      <c r="B19" s="28" t="s">
        <v>50</v>
      </c>
      <c r="C19" s="28"/>
      <c r="D19" s="28"/>
      <c r="E19" s="6">
        <v>3</v>
      </c>
      <c r="F19" s="16"/>
      <c r="G19" s="9" t="s">
        <v>70</v>
      </c>
      <c r="H19" s="16"/>
      <c r="I19" s="15" t="s">
        <v>57</v>
      </c>
      <c r="J19" s="16"/>
      <c r="K19" s="9" t="s">
        <v>58</v>
      </c>
      <c r="L19" s="16"/>
      <c r="M19" s="29" t="s">
        <v>59</v>
      </c>
      <c r="N19" s="30"/>
      <c r="O19" s="31"/>
      <c r="P19" s="32"/>
      <c r="Q19" s="32"/>
      <c r="R19" s="23">
        <f>IF(F19="○",3,IF(H19="○",6,IF(J19="○",9,IF(L19="○",15,""))))</f>
      </c>
      <c r="U19" s="2"/>
    </row>
    <row r="20" spans="1:21" ht="27" customHeight="1">
      <c r="A20" s="6" t="s">
        <v>9</v>
      </c>
      <c r="B20" s="28" t="s">
        <v>51</v>
      </c>
      <c r="C20" s="28"/>
      <c r="D20" s="28"/>
      <c r="E20" s="6">
        <v>3</v>
      </c>
      <c r="F20" s="16"/>
      <c r="G20" s="9" t="s">
        <v>55</v>
      </c>
      <c r="H20" s="16"/>
      <c r="I20" s="15" t="s">
        <v>60</v>
      </c>
      <c r="J20" s="16"/>
      <c r="K20" s="9" t="s">
        <v>61</v>
      </c>
      <c r="L20" s="16"/>
      <c r="M20" s="29" t="s">
        <v>62</v>
      </c>
      <c r="N20" s="30"/>
      <c r="O20" s="31"/>
      <c r="P20" s="32"/>
      <c r="Q20" s="32"/>
      <c r="R20" s="23">
        <f>IF(F20="○",3,IF(H20="○",6,IF(J20="○",9,IF(L20="○",15,""))))</f>
      </c>
      <c r="U20" s="2"/>
    </row>
    <row r="21" spans="1:21" ht="27" customHeight="1">
      <c r="A21" s="6" t="s">
        <v>15</v>
      </c>
      <c r="B21" s="28" t="s">
        <v>73</v>
      </c>
      <c r="C21" s="28"/>
      <c r="D21" s="28"/>
      <c r="E21" s="6">
        <v>6</v>
      </c>
      <c r="F21" s="16"/>
      <c r="G21" s="9" t="s">
        <v>63</v>
      </c>
      <c r="H21" s="37"/>
      <c r="I21" s="38"/>
      <c r="J21" s="37"/>
      <c r="K21" s="38"/>
      <c r="L21" s="37"/>
      <c r="M21" s="39"/>
      <c r="N21" s="39"/>
      <c r="O21" s="38"/>
      <c r="P21" s="32"/>
      <c r="Q21" s="32"/>
      <c r="R21" s="11">
        <f>IF(F21="○",6,"")</f>
      </c>
      <c r="U21" s="2"/>
    </row>
    <row r="22" spans="1:21" ht="27" customHeight="1">
      <c r="A22" s="6" t="s">
        <v>16</v>
      </c>
      <c r="B22" s="28" t="s">
        <v>52</v>
      </c>
      <c r="C22" s="28"/>
      <c r="D22" s="28"/>
      <c r="E22" s="6">
        <v>2</v>
      </c>
      <c r="F22" s="16"/>
      <c r="G22" s="9" t="s">
        <v>55</v>
      </c>
      <c r="H22" s="16"/>
      <c r="I22" s="15" t="s">
        <v>64</v>
      </c>
      <c r="J22" s="16"/>
      <c r="K22" s="9" t="s">
        <v>79</v>
      </c>
      <c r="L22" s="37"/>
      <c r="M22" s="39"/>
      <c r="N22" s="39"/>
      <c r="O22" s="38"/>
      <c r="P22" s="32"/>
      <c r="Q22" s="32"/>
      <c r="R22" s="23">
        <f>IF(F22="○",2,IF(H22="○",4,IF(J22="○",6,"")))</f>
      </c>
      <c r="U22" s="2"/>
    </row>
    <row r="23" spans="1:21" ht="27" customHeight="1">
      <c r="A23" s="6" t="s">
        <v>17</v>
      </c>
      <c r="B23" s="28" t="s">
        <v>76</v>
      </c>
      <c r="C23" s="28"/>
      <c r="D23" s="28"/>
      <c r="E23" s="6">
        <v>2</v>
      </c>
      <c r="F23" s="37"/>
      <c r="G23" s="38"/>
      <c r="H23" s="16"/>
      <c r="I23" s="15" t="s">
        <v>82</v>
      </c>
      <c r="J23" s="16"/>
      <c r="K23" s="9" t="s">
        <v>77</v>
      </c>
      <c r="L23" s="37"/>
      <c r="M23" s="39"/>
      <c r="N23" s="39"/>
      <c r="O23" s="38"/>
      <c r="P23" s="32"/>
      <c r="Q23" s="32"/>
      <c r="R23" s="23">
        <f>IF(H23="○",4,IF(J23="○",6,""))</f>
      </c>
      <c r="U23" s="2"/>
    </row>
    <row r="24" spans="1:21" ht="27" customHeight="1">
      <c r="A24" s="6" t="s">
        <v>18</v>
      </c>
      <c r="B24" s="28" t="s">
        <v>72</v>
      </c>
      <c r="C24" s="28"/>
      <c r="D24" s="28"/>
      <c r="E24" s="6">
        <v>15</v>
      </c>
      <c r="F24" s="16"/>
      <c r="G24" s="9" t="s">
        <v>65</v>
      </c>
      <c r="H24" s="37"/>
      <c r="I24" s="38"/>
      <c r="J24" s="37"/>
      <c r="K24" s="38"/>
      <c r="L24" s="37"/>
      <c r="M24" s="39"/>
      <c r="N24" s="39"/>
      <c r="O24" s="38"/>
      <c r="P24" s="32"/>
      <c r="Q24" s="32"/>
      <c r="R24" s="11">
        <f>IF(F24="○",15,"")</f>
      </c>
      <c r="U24" s="2"/>
    </row>
    <row r="25" spans="1:21" ht="27" customHeight="1">
      <c r="A25" s="6" t="s">
        <v>19</v>
      </c>
      <c r="B25" s="28" t="s">
        <v>97</v>
      </c>
      <c r="C25" s="28"/>
      <c r="D25" s="28"/>
      <c r="E25" s="6">
        <v>4</v>
      </c>
      <c r="F25" s="37"/>
      <c r="G25" s="38"/>
      <c r="H25" s="37"/>
      <c r="I25" s="38"/>
      <c r="J25" s="16"/>
      <c r="K25" s="9" t="s">
        <v>98</v>
      </c>
      <c r="L25" s="16"/>
      <c r="M25" s="29" t="s">
        <v>99</v>
      </c>
      <c r="N25" s="30"/>
      <c r="O25" s="31"/>
      <c r="P25" s="32"/>
      <c r="Q25" s="32"/>
      <c r="R25" s="11">
        <f>IF(J25="○",12,IF(L25="○",20,""))</f>
      </c>
      <c r="U25" s="2"/>
    </row>
    <row r="26" spans="1:21" ht="27" customHeight="1">
      <c r="A26" s="6" t="s">
        <v>91</v>
      </c>
      <c r="B26" s="28" t="s">
        <v>96</v>
      </c>
      <c r="C26" s="28"/>
      <c r="D26" s="28"/>
      <c r="E26" s="6">
        <v>20</v>
      </c>
      <c r="F26" s="16"/>
      <c r="G26" s="9" t="s">
        <v>66</v>
      </c>
      <c r="H26" s="37"/>
      <c r="I26" s="38"/>
      <c r="J26" s="37"/>
      <c r="K26" s="38"/>
      <c r="L26" s="37"/>
      <c r="M26" s="39"/>
      <c r="N26" s="39"/>
      <c r="O26" s="38"/>
      <c r="P26" s="32"/>
      <c r="Q26" s="32"/>
      <c r="R26" s="23">
        <f>IF(F26="○",20,"")</f>
      </c>
      <c r="U26" s="2"/>
    </row>
    <row r="27" spans="1:18" ht="36" customHeight="1">
      <c r="A27" s="6" t="s">
        <v>92</v>
      </c>
      <c r="B27" s="28" t="s">
        <v>95</v>
      </c>
      <c r="C27" s="28"/>
      <c r="D27" s="28"/>
      <c r="E27" s="6">
        <v>1</v>
      </c>
      <c r="F27" s="27"/>
      <c r="G27" s="15" t="s">
        <v>74</v>
      </c>
      <c r="H27" s="27"/>
      <c r="I27" s="25" t="s">
        <v>75</v>
      </c>
      <c r="J27" s="27"/>
      <c r="K27" s="26" t="s">
        <v>85</v>
      </c>
      <c r="L27" s="27"/>
      <c r="M27" s="29" t="s">
        <v>94</v>
      </c>
      <c r="N27" s="30"/>
      <c r="O27" s="31"/>
      <c r="P27" s="32"/>
      <c r="Q27" s="32"/>
      <c r="R27" s="23">
        <f>(F27*1)+(H27*2)+(J27*3)+(L27*5)</f>
        <v>0</v>
      </c>
    </row>
    <row r="28" spans="1:18" ht="28.5" customHeight="1">
      <c r="A28" s="33" t="s">
        <v>24</v>
      </c>
      <c r="B28" s="33"/>
      <c r="C28" s="33"/>
      <c r="D28" s="33"/>
      <c r="E28" s="34" t="s">
        <v>54</v>
      </c>
      <c r="F28" s="35"/>
      <c r="G28" s="35"/>
      <c r="H28" s="35"/>
      <c r="I28" s="35"/>
      <c r="J28" s="35"/>
      <c r="K28" s="35"/>
      <c r="L28" s="35"/>
      <c r="M28" s="35"/>
      <c r="N28" s="35"/>
      <c r="O28" s="35"/>
      <c r="P28" s="35"/>
      <c r="Q28" s="36"/>
      <c r="R28" s="11">
        <f>IF(SUM(R17:R27)=0,"",SUM(R17:R27))</f>
      </c>
    </row>
    <row r="29" ht="15" customHeight="1"/>
    <row r="30" spans="2:17" ht="13.5">
      <c r="B30" s="16"/>
      <c r="C30" s="2" t="s">
        <v>0</v>
      </c>
      <c r="L30" s="3"/>
      <c r="M30" s="3"/>
      <c r="N30" s="1"/>
      <c r="Q30" s="1"/>
    </row>
    <row r="31" spans="2:17" ht="13.5">
      <c r="B31" s="27"/>
      <c r="C31" s="2" t="s">
        <v>93</v>
      </c>
      <c r="L31" s="3"/>
      <c r="M31" s="3"/>
      <c r="N31" s="1"/>
      <c r="Q31" s="1"/>
    </row>
    <row r="32" spans="2:3" ht="13.5">
      <c r="B32" s="7" t="s">
        <v>86</v>
      </c>
      <c r="C32" s="2" t="s">
        <v>87</v>
      </c>
    </row>
    <row r="33" spans="2:3" ht="13.5">
      <c r="B33" s="7" t="s">
        <v>88</v>
      </c>
      <c r="C33" s="2" t="s">
        <v>90</v>
      </c>
    </row>
    <row r="34" spans="2:3" ht="13.5">
      <c r="B34" s="7" t="s">
        <v>89</v>
      </c>
      <c r="C34" s="2" t="s">
        <v>100</v>
      </c>
    </row>
  </sheetData>
  <sheetProtection/>
  <mergeCells count="82">
    <mergeCell ref="B27:D27"/>
    <mergeCell ref="M27:O27"/>
    <mergeCell ref="P27:Q27"/>
    <mergeCell ref="A28:D28"/>
    <mergeCell ref="E28:Q28"/>
    <mergeCell ref="B25:D25"/>
    <mergeCell ref="F25:G25"/>
    <mergeCell ref="H25:I25"/>
    <mergeCell ref="M25:O25"/>
    <mergeCell ref="P25:Q25"/>
    <mergeCell ref="B26:D26"/>
    <mergeCell ref="H26:I26"/>
    <mergeCell ref="J26:K26"/>
    <mergeCell ref="P26:Q26"/>
    <mergeCell ref="B23:D23"/>
    <mergeCell ref="F23:G23"/>
    <mergeCell ref="L23:O23"/>
    <mergeCell ref="P23:Q23"/>
    <mergeCell ref="B24:D24"/>
    <mergeCell ref="H24:I24"/>
    <mergeCell ref="J24:K24"/>
    <mergeCell ref="P24:Q24"/>
    <mergeCell ref="B21:D21"/>
    <mergeCell ref="H21:I21"/>
    <mergeCell ref="L21:O21"/>
    <mergeCell ref="P21:Q21"/>
    <mergeCell ref="B22:D22"/>
    <mergeCell ref="L22:O22"/>
    <mergeCell ref="P22:Q22"/>
    <mergeCell ref="J21:K21"/>
    <mergeCell ref="B19:D19"/>
    <mergeCell ref="M19:O19"/>
    <mergeCell ref="P19:Q19"/>
    <mergeCell ref="B20:D20"/>
    <mergeCell ref="M20:O20"/>
    <mergeCell ref="P20:Q20"/>
    <mergeCell ref="B17:D17"/>
    <mergeCell ref="M17:O17"/>
    <mergeCell ref="P17:Q17"/>
    <mergeCell ref="B18:D18"/>
    <mergeCell ref="L18:O18"/>
    <mergeCell ref="P18:Q18"/>
    <mergeCell ref="A13:D13"/>
    <mergeCell ref="E13:Q13"/>
    <mergeCell ref="A15:R15"/>
    <mergeCell ref="B16:D16"/>
    <mergeCell ref="F16:G16"/>
    <mergeCell ref="H16:I16"/>
    <mergeCell ref="J16:K16"/>
    <mergeCell ref="L16:O16"/>
    <mergeCell ref="P16:Q16"/>
    <mergeCell ref="B11:D11"/>
    <mergeCell ref="M11:O11"/>
    <mergeCell ref="P11:Q11"/>
    <mergeCell ref="B12:D12"/>
    <mergeCell ref="M12:O12"/>
    <mergeCell ref="P12:Q12"/>
    <mergeCell ref="B9:D9"/>
    <mergeCell ref="F9:G9"/>
    <mergeCell ref="L9:O9"/>
    <mergeCell ref="P9:Q9"/>
    <mergeCell ref="B10:D10"/>
    <mergeCell ref="M10:O10"/>
    <mergeCell ref="P10:Q10"/>
    <mergeCell ref="O5:R5"/>
    <mergeCell ref="A6:R6"/>
    <mergeCell ref="B8:D8"/>
    <mergeCell ref="F8:G8"/>
    <mergeCell ref="H8:I8"/>
    <mergeCell ref="J8:K8"/>
    <mergeCell ref="L8:O8"/>
    <mergeCell ref="P8:Q8"/>
    <mergeCell ref="L24:O24"/>
    <mergeCell ref="L26:O26"/>
    <mergeCell ref="Q1:R1"/>
    <mergeCell ref="L2:N2"/>
    <mergeCell ref="O2:R2"/>
    <mergeCell ref="B3:G3"/>
    <mergeCell ref="L3:N5"/>
    <mergeCell ref="O3:R3"/>
    <mergeCell ref="B4:D4"/>
    <mergeCell ref="O4:R4"/>
  </mergeCells>
  <printOptions/>
  <pageMargins left="0.31496062992125984" right="0.2755905511811024" top="0.35433070866141736" bottom="0.2362204724409449" header="0.2362204724409449" footer="0.1968503937007874"/>
  <pageSetup fitToHeight="1" fitToWidth="1"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sangakukeiri</dc:creator>
  <cp:keywords/>
  <dc:description/>
  <cp:lastModifiedBy>TIKEN15E</cp:lastModifiedBy>
  <cp:lastPrinted>2017-11-24T05:32:07Z</cp:lastPrinted>
  <dcterms:created xsi:type="dcterms:W3CDTF">2008-02-18T09:59:37Z</dcterms:created>
  <dcterms:modified xsi:type="dcterms:W3CDTF">2017-12-21T07:55:02Z</dcterms:modified>
  <cp:category/>
  <cp:version/>
  <cp:contentType/>
  <cp:contentStatus/>
</cp:coreProperties>
</file>